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9320" windowHeight="10350" activeTab="1"/>
  </bookViews>
  <sheets>
    <sheet name="Расчет с НДС" sheetId="2" r:id="rId1"/>
    <sheet name="Расчет Стоимости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U3" i="2" l="1"/>
  <c r="H8" i="2" l="1"/>
  <c r="U8" i="2"/>
  <c r="V8" i="2" s="1"/>
  <c r="R8" i="2" l="1"/>
</calcChain>
</file>

<file path=xl/sharedStrings.xml><?xml version="1.0" encoding="utf-8"?>
<sst xmlns="http://schemas.openxmlformats.org/spreadsheetml/2006/main" count="221" uniqueCount="139">
  <si>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</si>
  <si>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</si>
  <si>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ВЛ 0,4 кВ ф. 1 от ТП 20/0,4 кВ № 40 в д. Акись с заменой неизолированного провода на СИП (ПЭС) (0,92 км)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</si>
  <si>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</si>
  <si>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</si>
  <si>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</si>
  <si>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</si>
  <si>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</si>
  <si>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</si>
  <si>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</si>
  <si>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</si>
  <si>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</si>
  <si>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</si>
  <si>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III</t>
  </si>
  <si>
    <t>Текущие цены</t>
  </si>
  <si>
    <t>2 кв. 2 018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</si>
  <si>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</si>
  <si>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</si>
  <si>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</si>
  <si>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</si>
  <si>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</si>
  <si>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</si>
  <si>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</si>
  <si>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</si>
  <si>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</si>
  <si>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</si>
  <si>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</si>
  <si>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</si>
  <si>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</si>
  <si>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</si>
  <si>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</si>
  <si>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</si>
  <si>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</si>
  <si>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</si>
  <si>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</si>
  <si>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</si>
  <si>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</si>
  <si>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</si>
  <si>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</si>
  <si>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</si>
  <si>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</si>
  <si>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</si>
  <si>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</si>
  <si>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</si>
  <si>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</si>
  <si>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</si>
  <si>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ВЛ 0,4 кВ , СИП 4, сечение фазного провода до 50 мм2</t>
  </si>
  <si>
    <t>км</t>
  </si>
  <si>
    <t>Демонтаж  провода 0,4 кВ по существ. опорам 1 цепь СИП  до 50 мм2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</si>
  <si>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</si>
  <si>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</si>
  <si>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</si>
  <si>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</si>
  <si>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</si>
  <si>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</si>
  <si>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</si>
  <si>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</si>
  <si>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</si>
  <si>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</si>
  <si>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</si>
  <si>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</si>
  <si>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</si>
  <si>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</si>
  <si>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</si>
  <si>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</si>
  <si>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 т.ч. ВЛ 0,4 кВ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</si>
  <si>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</si>
  <si>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</si>
  <si>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</si>
  <si>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</si>
  <si>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</si>
  <si>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</si>
  <si>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</si>
  <si>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</si>
  <si>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</si>
  <si>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</si>
  <si>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</si>
  <si>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</si>
  <si>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</si>
  <si>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Начальник отдела капитального строительства</t>
  </si>
  <si>
    <t>Брюхов М.В.</t>
  </si>
  <si>
    <t>Проверил:</t>
  </si>
  <si>
    <t>"УТВЕРЖДАЮ"</t>
  </si>
  <si>
    <t>Первый заместитель директора – главный инженер филиала</t>
  </si>
  <si>
    <t>/М.Н.Пузиков 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</si>
  <si>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</si>
  <si>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</si>
  <si>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</si>
  <si>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</si>
  <si>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</si>
  <si>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</si>
  <si>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2012 г.</t>
  </si>
  <si>
    <t>2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</si>
  <si>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</si>
  <si>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</si>
  <si>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</si>
  <si>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</si>
  <si>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</si>
  <si>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</si>
  <si>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</si>
  <si>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</si>
  <si>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</si>
  <si>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</si>
  <si>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</si>
  <si>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в текущих ценах 2 кв. 2018г.</t>
  </si>
  <si>
    <t>В прогнозных ценах года окончания строительства (2024 г.)</t>
  </si>
  <si>
    <t>то же, с учетом Методики снижения "-30"</t>
  </si>
  <si>
    <t>СОГЛАСОВАНО</t>
  </si>
  <si>
    <t>_______________________ /Е.Г.Пирковская/</t>
  </si>
  <si>
    <t>I_007-52-1-01.41-0625</t>
  </si>
  <si>
    <t>"__16_" ____04_______2018  г.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</si>
  <si>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</si>
  <si>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</si>
  <si>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Год окончания реализации инвестиционного проекта</t>
  </si>
  <si>
    <t>Нименование ИП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</si>
  <si>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</si>
  <si>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</si>
  <si>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</si>
  <si>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</si>
  <si>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</si>
  <si>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</si>
  <si>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М.В. Брюхов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</si>
  <si>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</si>
  <si>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</si>
  <si>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</si>
  <si>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</si>
  <si>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</si>
  <si>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</si>
  <si>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</si>
  <si>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</si>
  <si>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</si>
  <si>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</si>
  <si>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</si>
  <si>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</si>
  <si>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</si>
  <si>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</si>
  <si>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</si>
  <si>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Таблица 1,Сборник УПСС ПАО «МРСК СЗ» приказ №487 от 13.07.2017г</t>
  </si>
  <si>
    <t>Таблица 5.3,Сборник УПСС ПАО «МРСК СЗ» приказ №487 от 13.07.2017г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</si>
</sst>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_р_._-;\-* #,##0_р_._-;_-* &quot;-&quot;_р_._-;_-@_-"/>
    <numFmt numFmtId="165" formatCode="0.00000"/>
    <numFmt numFmtId="166" formatCode="0.0"/>
    <numFmt numFmtId="167" formatCode="0&quot; %&quot;"/>
    <numFmt numFmtId="168" formatCode="#,##0.00000"/>
    <numFmt numFmtId="169" formatCode="0&quot;%&quot;"/>
    <numFmt numFmtId="170" formatCode="0.0000"/>
    <numFmt numFmtId="171" formatCode="_-* #,##0.000\ _₽_-;\-* #,##0.000\ _₽_-;_-* &quot;-&quot;\ _₽_-;_-@_-"/>
    <numFmt numFmtId="172" formatCode="_-* #,##0.00000\ _₽_-;\-* #,##0.00000\ _₽_-;_-* &quot;-&quot;??\ _₽_-;_-@_-"/>
    <numFmt numFmtId="173" formatCode="_-* #,##0.00\ _₽_-;\-* #,##0.00\ _₽_-;_-* &quot;-&quot;\ _₽_-;_-@_-"/>
    <numFmt numFmtId="174" formatCode="_-* #,##0.000\ _₽_-;\-* #,##0.000\ _₽_-;_-* &quot;-&quot;??\ _₽_-;_-@_-"/>
  </numFmts>
  <fonts count="24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21" fillId="0" borderId="0"/>
  </cellStyleXfs>
  <cellXfs count="19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7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center"/>
    </xf>
    <xf numFmtId="168" fontId="15" fillId="0" borderId="1" xfId="0" applyNumberFormat="1" applyFont="1" applyBorder="1" applyAlignment="1">
      <alignment horizontal="right"/>
    </xf>
    <xf numFmtId="170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8" fontId="14" fillId="0" borderId="8" xfId="0" applyNumberFormat="1" applyFont="1" applyBorder="1" applyAlignment="1">
      <alignment horizontal="right"/>
    </xf>
    <xf numFmtId="165" fontId="15" fillId="0" borderId="8" xfId="0" applyNumberFormat="1" applyFont="1" applyBorder="1" applyAlignment="1">
      <alignment horizontal="right"/>
    </xf>
    <xf numFmtId="168" fontId="15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6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wrapText="1"/>
    </xf>
    <xf numFmtId="0" fontId="17" fillId="0" borderId="0" xfId="1"/>
    <xf numFmtId="0" fontId="20" fillId="0" borderId="0" xfId="1" applyFont="1"/>
    <xf numFmtId="0" fontId="20" fillId="0" borderId="0" xfId="1" applyFont="1" applyAlignment="1">
      <alignment horizontal="right" vertical="center"/>
    </xf>
    <xf numFmtId="14" fontId="20" fillId="0" borderId="0" xfId="1" applyNumberFormat="1" applyFont="1"/>
    <xf numFmtId="0" fontId="0" fillId="0" borderId="0" xfId="0" applyProtection="1">
      <protection locked="0"/>
    </xf>
    <xf numFmtId="172" fontId="23" fillId="0" borderId="0" xfId="0" applyNumberFormat="1" applyFont="1" applyProtection="1">
      <protection locked="0"/>
    </xf>
    <xf numFmtId="0" fontId="23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8" fillId="0" borderId="0" xfId="1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14" fillId="0" borderId="29" xfId="0" applyFont="1" applyBorder="1" applyAlignment="1" applyProtection="1">
      <alignment horizontal="center" vertical="center" wrapText="1"/>
      <protection locked="0"/>
    </xf>
    <xf numFmtId="0" fontId="14" fillId="0" borderId="37" xfId="0" applyFont="1" applyBorder="1" applyAlignment="1" applyProtection="1">
      <alignment horizontal="center" vertical="center" wrapText="1"/>
      <protection locked="0"/>
    </xf>
    <xf numFmtId="0" fontId="14" fillId="0" borderId="38" xfId="0" applyFont="1" applyBorder="1" applyAlignment="1" applyProtection="1">
      <alignment horizontal="center" vertical="center" wrapText="1"/>
      <protection locked="0"/>
    </xf>
    <xf numFmtId="0" fontId="14" fillId="0" borderId="39" xfId="0" applyFont="1" applyBorder="1" applyAlignment="1" applyProtection="1">
      <alignment horizontal="center" vertical="center" wrapText="1"/>
      <protection locked="0"/>
    </xf>
    <xf numFmtId="0" fontId="15" fillId="0" borderId="37" xfId="0" applyFont="1" applyBorder="1" applyAlignment="1" applyProtection="1">
      <alignment horizontal="center" vertical="center" wrapText="1"/>
      <protection locked="0"/>
    </xf>
    <xf numFmtId="0" fontId="15" fillId="0" borderId="38" xfId="0" applyFont="1" applyBorder="1" applyAlignment="1" applyProtection="1">
      <alignment horizontal="center" vertical="center" wrapText="1"/>
      <protection locked="0"/>
    </xf>
    <xf numFmtId="0" fontId="15" fillId="0" borderId="39" xfId="0" applyFont="1" applyBorder="1" applyAlignment="1" applyProtection="1">
      <alignment horizontal="center" vertical="center" wrapText="1"/>
      <protection locked="0"/>
    </xf>
    <xf numFmtId="0" fontId="20" fillId="0" borderId="41" xfId="0" applyFont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42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5" fillId="0" borderId="43" xfId="0" applyFont="1" applyBorder="1" applyAlignment="1" applyProtection="1">
      <alignment horizontal="center" vertical="center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0" fontId="15" fillId="0" borderId="44" xfId="0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45" xfId="0" applyFont="1" applyBorder="1" applyAlignment="1" applyProtection="1">
      <alignment horizontal="center" vertical="center" wrapText="1"/>
      <protection locked="0"/>
    </xf>
    <xf numFmtId="0" fontId="20" fillId="0" borderId="46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20" fillId="0" borderId="37" xfId="0" applyFont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left" vertical="center" wrapText="1"/>
      <protection locked="0"/>
    </xf>
    <xf numFmtId="173" fontId="20" fillId="0" borderId="47" xfId="0" applyNumberFormat="1" applyFont="1" applyBorder="1" applyAlignment="1" applyProtection="1">
      <alignment vertical="center" wrapText="1"/>
      <protection locked="0"/>
    </xf>
    <xf numFmtId="173" fontId="20" fillId="0" borderId="37" xfId="0" applyNumberFormat="1" applyFont="1" applyBorder="1" applyAlignment="1" applyProtection="1">
      <alignment horizontal="center" vertical="center" wrapText="1"/>
      <protection locked="0"/>
    </xf>
    <xf numFmtId="173" fontId="20" fillId="0" borderId="38" xfId="0" applyNumberFormat="1" applyFont="1" applyBorder="1" applyAlignment="1" applyProtection="1">
      <alignment horizontal="center" vertical="center" wrapText="1"/>
      <protection locked="0"/>
    </xf>
    <xf numFmtId="173" fontId="20" fillId="0" borderId="39" xfId="0" applyNumberFormat="1" applyFont="1" applyBorder="1" applyAlignment="1" applyProtection="1">
      <alignment horizontal="center" vertical="center" wrapText="1"/>
      <protection locked="0"/>
    </xf>
    <xf numFmtId="173" fontId="20" fillId="0" borderId="48" xfId="0" applyNumberFormat="1" applyFont="1" applyBorder="1" applyAlignment="1" applyProtection="1">
      <alignment horizontal="center" vertical="center" wrapText="1"/>
      <protection locked="0"/>
    </xf>
    <xf numFmtId="173" fontId="20" fillId="0" borderId="47" xfId="0" applyNumberFormat="1" applyFont="1" applyBorder="1" applyAlignment="1" applyProtection="1">
      <alignment horizontal="center" vertical="center" wrapText="1"/>
      <protection locked="0"/>
    </xf>
    <xf numFmtId="173" fontId="19" fillId="0" borderId="49" xfId="0" applyNumberFormat="1" applyFont="1" applyBorder="1" applyAlignment="1" applyProtection="1">
      <alignment horizontal="center" vertical="center" wrapText="1"/>
      <protection locked="0"/>
    </xf>
    <xf numFmtId="173" fontId="19" fillId="0" borderId="39" xfId="0" applyNumberFormat="1" applyFont="1" applyBorder="1" applyAlignment="1" applyProtection="1">
      <alignment horizontal="center" vertical="center" wrapText="1"/>
      <protection locked="0"/>
    </xf>
    <xf numFmtId="174" fontId="23" fillId="0" borderId="0" xfId="0" applyNumberFormat="1" applyFont="1" applyProtection="1">
      <protection locked="0"/>
    </xf>
    <xf numFmtId="43" fontId="23" fillId="0" borderId="0" xfId="0" applyNumberFormat="1" applyFont="1" applyAlignment="1" applyProtection="1">
      <alignment horizontal="center" vertical="center"/>
      <protection locked="0"/>
    </xf>
    <xf numFmtId="43" fontId="23" fillId="0" borderId="0" xfId="0" applyNumberFormat="1" applyFont="1" applyProtection="1"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164" fontId="22" fillId="0" borderId="0" xfId="0" applyNumberFormat="1" applyFont="1" applyBorder="1" applyAlignment="1" applyProtection="1">
      <alignment horizontal="center" vertical="center" wrapText="1"/>
      <protection hidden="1"/>
    </xf>
    <xf numFmtId="173" fontId="22" fillId="0" borderId="0" xfId="0" applyNumberFormat="1" applyFont="1" applyBorder="1" applyAlignment="1" applyProtection="1">
      <alignment horizontal="center" vertical="center"/>
      <protection locked="0"/>
    </xf>
    <xf numFmtId="171" fontId="22" fillId="0" borderId="0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7" fillId="0" borderId="0" xfId="1" applyFont="1" applyAlignment="1">
      <alignment horizontal="right" vertical="center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15" fillId="0" borderId="25" xfId="0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5" fillId="0" borderId="9" xfId="0" applyFont="1" applyBorder="1" applyAlignment="1" applyProtection="1">
      <alignment horizontal="center" vertical="center" wrapText="1"/>
      <protection locked="0"/>
    </xf>
    <xf numFmtId="0" fontId="15" fillId="0" borderId="35" xfId="0" applyFont="1" applyBorder="1" applyAlignment="1" applyProtection="1">
      <alignment horizontal="center" vertical="center" wrapText="1"/>
      <protection locked="0"/>
    </xf>
    <xf numFmtId="0" fontId="15" fillId="0" borderId="26" xfId="0" applyFont="1" applyBorder="1" applyAlignment="1" applyProtection="1">
      <alignment horizontal="center" vertical="center" wrapText="1"/>
      <protection locked="0"/>
    </xf>
    <xf numFmtId="0" fontId="15" fillId="0" borderId="36" xfId="0" applyFont="1" applyBorder="1" applyAlignment="1" applyProtection="1">
      <alignment horizontal="center" vertical="center" wrapText="1"/>
      <protection locked="0"/>
    </xf>
    <xf numFmtId="0" fontId="14" fillId="0" borderId="27" xfId="0" applyFont="1" applyBorder="1" applyAlignment="1" applyProtection="1">
      <alignment horizontal="center" vertical="center" wrapText="1"/>
      <protection locked="0"/>
    </xf>
    <xf numFmtId="0" fontId="14" fillId="0" borderId="28" xfId="0" applyFont="1" applyBorder="1" applyAlignment="1" applyProtection="1">
      <alignment horizontal="center" vertical="center" wrapText="1"/>
      <protection locked="0"/>
    </xf>
    <xf numFmtId="0" fontId="14" fillId="0" borderId="30" xfId="0" applyFont="1" applyBorder="1" applyAlignment="1" applyProtection="1">
      <alignment horizontal="center" vertical="center" wrapText="1"/>
      <protection locked="0"/>
    </xf>
    <xf numFmtId="0" fontId="14" fillId="0" borderId="31" xfId="0" applyFont="1" applyBorder="1" applyAlignment="1" applyProtection="1">
      <alignment horizontal="center" vertical="center" wrapText="1"/>
      <protection locked="0"/>
    </xf>
    <xf numFmtId="0" fontId="14" fillId="0" borderId="32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0" fontId="19" fillId="0" borderId="34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0" fontId="19" fillId="0" borderId="35" xfId="0" applyFont="1" applyBorder="1" applyAlignment="1" applyProtection="1">
      <alignment horizontal="center" vertical="center" wrapText="1"/>
      <protection locked="0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19" fillId="0" borderId="24" xfId="0" applyFont="1" applyBorder="1" applyAlignment="1" applyProtection="1">
      <alignment horizontal="center" vertical="center" wrapText="1"/>
      <protection locked="0"/>
    </xf>
    <xf numFmtId="0" fontId="19" fillId="0" borderId="3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4" fillId="0" borderId="18" xfId="0" applyFont="1" applyBorder="1" applyAlignment="1" applyProtection="1">
      <alignment horizontal="center" vertical="center" wrapText="1"/>
      <protection locked="0"/>
    </xf>
    <xf numFmtId="0" fontId="14" fillId="0" borderId="19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0" fontId="19" fillId="0" borderId="21" xfId="0" applyFont="1" applyBorder="1" applyAlignment="1" applyProtection="1">
      <alignment horizontal="center" vertical="center" wrapText="1"/>
      <protection locked="0"/>
    </xf>
    <xf numFmtId="0" fontId="19" fillId="0" borderId="33" xfId="0" applyFont="1" applyBorder="1" applyAlignment="1" applyProtection="1">
      <alignment horizontal="center" vertical="center" wrapText="1"/>
      <protection locked="0"/>
    </xf>
    <xf numFmtId="0" fontId="19" fillId="0" borderId="40" xfId="0" applyFont="1" applyBorder="1" applyAlignment="1" applyProtection="1">
      <alignment horizontal="center" vertical="center" wrapText="1"/>
      <protection locked="0"/>
    </xf>
    <xf numFmtId="49" fontId="15" fillId="0" borderId="12" xfId="0" applyNumberFormat="1" applyFont="1" applyBorder="1" applyAlignment="1" applyProtection="1">
      <alignment horizontal="center" vertical="center" wrapText="1"/>
      <protection locked="0"/>
    </xf>
    <xf numFmtId="49" fontId="15" fillId="0" borderId="22" xfId="0" applyNumberFormat="1" applyFont="1" applyBorder="1" applyAlignment="1" applyProtection="1">
      <alignment horizontal="center" vertical="center" wrapText="1"/>
      <protection locked="0"/>
    </xf>
    <xf numFmtId="49" fontId="15" fillId="0" borderId="34" xfId="0" applyNumberFormat="1" applyFont="1" applyBorder="1" applyAlignment="1" applyProtection="1">
      <alignment horizontal="center" vertical="center" wrapText="1"/>
      <protection locked="0"/>
    </xf>
    <xf numFmtId="49" fontId="15" fillId="0" borderId="13" xfId="0" applyNumberFormat="1" applyFont="1" applyBorder="1" applyAlignment="1" applyProtection="1">
      <alignment horizontal="center" vertical="center" wrapText="1"/>
      <protection locked="0"/>
    </xf>
    <xf numFmtId="49" fontId="15" fillId="0" borderId="23" xfId="0" applyNumberFormat="1" applyFont="1" applyBorder="1" applyAlignment="1" applyProtection="1">
      <alignment horizontal="center" vertical="center" wrapText="1"/>
      <protection locked="0"/>
    </xf>
    <xf numFmtId="49" fontId="15" fillId="0" borderId="35" xfId="0" applyNumberFormat="1" applyFont="1" applyBorder="1" applyAlignment="1" applyProtection="1">
      <alignment horizontal="center" vertical="center" wrapText="1"/>
      <protection locked="0"/>
    </xf>
    <xf numFmtId="49" fontId="15" fillId="0" borderId="16" xfId="0" applyNumberFormat="1" applyFont="1" applyBorder="1" applyAlignment="1" applyProtection="1">
      <alignment horizontal="center" vertical="center" wrapText="1"/>
      <protection locked="0"/>
    </xf>
    <xf numFmtId="49" fontId="15" fillId="0" borderId="11" xfId="0" applyNumberFormat="1" applyFont="1" applyBorder="1" applyAlignment="1" applyProtection="1">
      <alignment horizontal="center" vertical="center" wrapText="1"/>
      <protection locked="0"/>
    </xf>
    <xf numFmtId="49" fontId="15" fillId="0" borderId="38" xfId="0" applyNumberFormat="1" applyFont="1" applyBorder="1" applyAlignment="1" applyProtection="1">
      <alignment horizontal="center" vertical="center" wrapText="1"/>
      <protection locked="0"/>
    </xf>
    <xf numFmtId="49" fontId="19" fillId="0" borderId="17" xfId="0" applyNumberFormat="1" applyFont="1" applyBorder="1" applyAlignment="1" applyProtection="1">
      <alignment horizontal="center" vertical="center" wrapText="1"/>
      <protection locked="0"/>
    </xf>
    <xf numFmtId="49" fontId="19" fillId="0" borderId="29" xfId="0" applyNumberFormat="1" applyFont="1" applyBorder="1" applyAlignment="1" applyProtection="1">
      <alignment horizontal="center" vertical="center" wrapText="1"/>
      <protection locked="0"/>
    </xf>
    <xf numFmtId="49" fontId="19" fillId="0" borderId="39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165" fontId="15" fillId="0" borderId="1" xfId="0" applyNumberFormat="1" applyFont="1" applyBorder="1" applyAlignment="1">
      <alignment horizontal="right"/>
    </xf>
    <xf numFmtId="165" fontId="15" fillId="0" borderId="2" xfId="0" applyNumberFormat="1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168" fontId="15" fillId="0" borderId="1" xfId="0" applyNumberFormat="1" applyFont="1" applyBorder="1" applyAlignment="1">
      <alignment horizontal="right"/>
    </xf>
    <xf numFmtId="168" fontId="15" fillId="0" borderId="2" xfId="0" applyNumberFormat="1" applyFont="1" applyBorder="1" applyAlignment="1">
      <alignment horizontal="right"/>
    </xf>
    <xf numFmtId="168" fontId="14" fillId="0" borderId="2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165" fontId="14" fillId="0" borderId="1" xfId="0" applyNumberFormat="1" applyFont="1" applyBorder="1" applyAlignment="1">
      <alignment horizontal="right"/>
    </xf>
    <xf numFmtId="170" fontId="15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733425</xdr:colOff>
      <xdr:row>15</xdr:row>
      <xdr:rowOff>95250</xdr:rowOff>
    </xdr:from>
    <xdr:to>
      <xdr:col>8</xdr:col>
      <xdr:colOff>733985</xdr:colOff>
      <xdr:row>16</xdr:row>
      <xdr:rowOff>157843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5" y="6229350"/>
          <a:ext cx="560" cy="253093"/>
        </a:xfrm>
        <a:prstGeom prst="rect">
          <a:avLst/>
        </a:prstGeom>
      </xdr:spPr>
    </xdr:pic>
    <xdr:clientData/>
  </xdr:twoCellAnchor>
  <xdr:twoCellAnchor editAs="oneCell">
    <xdr:from>
      <xdr:col>10</xdr:col>
      <xdr:colOff>58209</xdr:colOff>
      <xdr:row>14</xdr:row>
      <xdr:rowOff>104775</xdr:rowOff>
    </xdr:from>
    <xdr:to>
      <xdr:col>10</xdr:col>
      <xdr:colOff>687751</xdr:colOff>
      <xdr:row>17</xdr:row>
      <xdr:rowOff>19050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2284" y="6048375"/>
          <a:ext cx="629542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46</xdr:row>
      <xdr:rowOff>0</xdr:rowOff>
    </xdr:from>
    <xdr:to>
      <xdr:col>8</xdr:col>
      <xdr:colOff>571500</xdr:colOff>
      <xdr:row>48</xdr:row>
      <xdr:rowOff>20864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9734550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49</xdr:row>
      <xdr:rowOff>0</xdr:rowOff>
    </xdr:from>
    <xdr:to>
      <xdr:col>8</xdr:col>
      <xdr:colOff>571500</xdr:colOff>
      <xdr:row>51</xdr:row>
      <xdr:rowOff>20864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1022032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571500</xdr:colOff>
      <xdr:row>77</xdr:row>
      <xdr:rowOff>20864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26857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78</xdr:row>
      <xdr:rowOff>0</xdr:rowOff>
    </xdr:from>
    <xdr:to>
      <xdr:col>3</xdr:col>
      <xdr:colOff>571500</xdr:colOff>
      <xdr:row>79</xdr:row>
      <xdr:rowOff>154214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782925"/>
          <a:ext cx="571500" cy="344714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78</xdr:row>
      <xdr:rowOff>0</xdr:rowOff>
    </xdr:from>
    <xdr:to>
      <xdr:col>11</xdr:col>
      <xdr:colOff>752475</xdr:colOff>
      <xdr:row>79</xdr:row>
      <xdr:rowOff>161022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15782925"/>
          <a:ext cx="752475" cy="3515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workbookViewId="0">
      <selection activeCell="A2" sqref="A2"/>
    </sheetView>
  </sheetViews>
  <sheetFormatPr defaultRowHeight="15" x14ac:dyDescent="0.25"/>
  <cols>
    <col min="1" max="1" width="10.28515625" style="65" customWidth="1"/>
    <col min="2" max="2" width="12.140625" style="65" customWidth="1"/>
    <col min="3" max="3" width="43" style="65" customWidth="1"/>
    <col min="4" max="4" width="12.28515625" style="65" customWidth="1"/>
    <col min="5" max="8" width="10.42578125" style="65" customWidth="1"/>
    <col min="9" max="9" width="11.85546875" style="65" customWidth="1"/>
    <col min="10" max="10" width="14.85546875" style="65" customWidth="1"/>
    <col min="11" max="11" width="15.85546875" style="65" customWidth="1"/>
    <col min="12" max="12" width="9.5703125" style="65" customWidth="1"/>
    <col min="13" max="14" width="9.85546875" style="65" customWidth="1"/>
    <col min="15" max="15" width="9.7109375" style="65" customWidth="1"/>
    <col min="16" max="17" width="9.85546875" style="65" customWidth="1"/>
    <col min="18" max="18" width="11.28515625" style="65" customWidth="1"/>
    <col min="19" max="19" width="12" style="65" customWidth="1"/>
    <col min="20" max="20" width="11.7109375" style="65" customWidth="1"/>
    <col min="21" max="21" width="11.42578125" style="65" customWidth="1"/>
    <col min="22" max="22" width="11.7109375" style="65" customWidth="1"/>
    <col min="23" max="23" width="11.5703125" style="65" customWidth="1"/>
    <col min="24" max="24" width="14.42578125" style="65" customWidth="1"/>
    <col min="25" max="26" width="9.140625" style="65"/>
    <col min="27" max="27" width="11.7109375" style="65" customWidth="1"/>
    <col min="28" max="28" width="14.140625" style="65" customWidth="1"/>
    <col min="29" max="16384" width="9.140625" style="65"/>
  </cols>
  <sheetData>
    <row r="1" spans="1:34" x14ac:dyDescent="0.25">
      <c r="W1" s="66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</row>
    <row r="2" spans="1:34" s="68" customFormat="1" x14ac:dyDescent="0.25">
      <c r="B2" s="132" t="s">
        <v>111</v>
      </c>
      <c r="C2" s="132"/>
      <c r="D2" s="132"/>
      <c r="E2" s="132"/>
      <c r="F2" s="132"/>
      <c r="G2" s="132"/>
      <c r="H2" s="132"/>
      <c r="I2" s="132"/>
      <c r="J2" s="69" t="s">
        <v>109</v>
      </c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34" ht="15.75" thickBot="1" x14ac:dyDescent="0.3">
      <c r="L3" s="70"/>
      <c r="M3" s="70"/>
      <c r="N3" s="70"/>
      <c r="O3" s="70"/>
      <c r="P3" s="70"/>
      <c r="Q3" s="70"/>
      <c r="R3" s="71"/>
      <c r="S3" s="71"/>
      <c r="T3" s="71"/>
      <c r="U3" s="65">
        <f>A8</f>
        <v>2024</v>
      </c>
      <c r="V3" s="65" t="s">
        <v>112</v>
      </c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</row>
    <row r="4" spans="1:34" ht="15" customHeight="1" x14ac:dyDescent="0.25">
      <c r="A4" s="134" t="s">
        <v>113</v>
      </c>
      <c r="B4" s="137" t="s">
        <v>4</v>
      </c>
      <c r="C4" s="137" t="s">
        <v>114</v>
      </c>
      <c r="D4" s="140" t="s">
        <v>122</v>
      </c>
      <c r="E4" s="143" t="s">
        <v>115</v>
      </c>
      <c r="F4" s="144"/>
      <c r="G4" s="144"/>
      <c r="H4" s="145"/>
      <c r="I4" s="146" t="s">
        <v>123</v>
      </c>
      <c r="J4" s="147"/>
      <c r="K4" s="148"/>
      <c r="L4" s="146" t="s">
        <v>124</v>
      </c>
      <c r="M4" s="147"/>
      <c r="N4" s="147"/>
      <c r="O4" s="147"/>
      <c r="P4" s="147"/>
      <c r="Q4" s="148"/>
      <c r="R4" s="149" t="s">
        <v>116</v>
      </c>
      <c r="S4" s="152" t="s">
        <v>125</v>
      </c>
      <c r="T4" s="155" t="s">
        <v>126</v>
      </c>
      <c r="U4" s="158" t="s">
        <v>127</v>
      </c>
      <c r="V4" s="161" t="s">
        <v>117</v>
      </c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</row>
    <row r="5" spans="1:34" x14ac:dyDescent="0.25">
      <c r="A5" s="135"/>
      <c r="B5" s="138"/>
      <c r="C5" s="138"/>
      <c r="D5" s="141"/>
      <c r="E5" s="121" t="s">
        <v>128</v>
      </c>
      <c r="F5" s="123" t="s">
        <v>129</v>
      </c>
      <c r="G5" s="123" t="s">
        <v>130</v>
      </c>
      <c r="H5" s="125" t="s">
        <v>131</v>
      </c>
      <c r="I5" s="127" t="s">
        <v>132</v>
      </c>
      <c r="J5" s="128"/>
      <c r="K5" s="72" t="s">
        <v>133</v>
      </c>
      <c r="L5" s="127" t="s">
        <v>132</v>
      </c>
      <c r="M5" s="129"/>
      <c r="N5" s="128"/>
      <c r="O5" s="130" t="s">
        <v>133</v>
      </c>
      <c r="P5" s="129"/>
      <c r="Q5" s="131"/>
      <c r="R5" s="150"/>
      <c r="S5" s="153"/>
      <c r="T5" s="156"/>
      <c r="U5" s="159"/>
      <c r="V5" s="162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</row>
    <row r="6" spans="1:34" ht="132.75" thickBot="1" x14ac:dyDescent="0.3">
      <c r="A6" s="136"/>
      <c r="B6" s="139"/>
      <c r="C6" s="139"/>
      <c r="D6" s="142"/>
      <c r="E6" s="122"/>
      <c r="F6" s="124"/>
      <c r="G6" s="124"/>
      <c r="H6" s="126"/>
      <c r="I6" s="73" t="s">
        <v>134</v>
      </c>
      <c r="J6" s="74" t="s">
        <v>135</v>
      </c>
      <c r="K6" s="75" t="s">
        <v>136</v>
      </c>
      <c r="L6" s="76" t="s">
        <v>118</v>
      </c>
      <c r="M6" s="77" t="s">
        <v>119</v>
      </c>
      <c r="N6" s="77" t="s">
        <v>120</v>
      </c>
      <c r="O6" s="77" t="s">
        <v>118</v>
      </c>
      <c r="P6" s="77" t="s">
        <v>119</v>
      </c>
      <c r="Q6" s="78" t="s">
        <v>120</v>
      </c>
      <c r="R6" s="151"/>
      <c r="S6" s="154"/>
      <c r="T6" s="157"/>
      <c r="U6" s="160"/>
      <c r="V6" s="163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</row>
    <row r="7" spans="1:34" s="93" customFormat="1" x14ac:dyDescent="0.25">
      <c r="A7" s="79">
        <v>1</v>
      </c>
      <c r="B7" s="80">
        <v>2</v>
      </c>
      <c r="C7" s="80">
        <v>3</v>
      </c>
      <c r="D7" s="81">
        <v>4</v>
      </c>
      <c r="E7" s="82">
        <v>5</v>
      </c>
      <c r="F7" s="83">
        <v>6</v>
      </c>
      <c r="G7" s="83">
        <v>7</v>
      </c>
      <c r="H7" s="84">
        <v>8</v>
      </c>
      <c r="I7" s="85">
        <v>9</v>
      </c>
      <c r="J7" s="86">
        <v>10</v>
      </c>
      <c r="K7" s="87">
        <v>11</v>
      </c>
      <c r="L7" s="88">
        <v>12</v>
      </c>
      <c r="M7" s="89">
        <v>13</v>
      </c>
      <c r="N7" s="89">
        <v>14</v>
      </c>
      <c r="O7" s="89">
        <v>15</v>
      </c>
      <c r="P7" s="89">
        <v>16</v>
      </c>
      <c r="Q7" s="90">
        <v>17</v>
      </c>
      <c r="R7" s="91">
        <v>18</v>
      </c>
      <c r="S7" s="79">
        <v>19</v>
      </c>
      <c r="T7" s="80">
        <v>20</v>
      </c>
      <c r="U7" s="80">
        <v>21</v>
      </c>
      <c r="V7" s="92">
        <v>22</v>
      </c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</row>
    <row r="8" spans="1:34" ht="36.75" thickBot="1" x14ac:dyDescent="0.3">
      <c r="A8" s="94">
        <v>2024</v>
      </c>
      <c r="B8" s="95" t="str">
        <f>J2</f>
        <v>I_007-52-1-01.41-0625</v>
      </c>
      <c r="C8" s="96" t="s">
        <v>2</v>
      </c>
      <c r="D8" s="97">
        <v>1545.6050700000001</v>
      </c>
      <c r="E8" s="98">
        <v>78.78295</v>
      </c>
      <c r="F8" s="99">
        <v>1170.9550899999999</v>
      </c>
      <c r="G8" s="99">
        <v>53.124040000000001</v>
      </c>
      <c r="H8" s="100">
        <f>IFERROR(D8-E8-F8-G8,"#Ошибка!")</f>
        <v>242.74299000000011</v>
      </c>
      <c r="I8" s="101">
        <v>0</v>
      </c>
      <c r="J8" s="99">
        <v>0</v>
      </c>
      <c r="K8" s="102">
        <v>1405.6460300000001</v>
      </c>
      <c r="L8" s="98">
        <v>0</v>
      </c>
      <c r="M8" s="99">
        <v>0</v>
      </c>
      <c r="N8" s="99">
        <v>0</v>
      </c>
      <c r="O8" s="99">
        <v>139.95903999999999</v>
      </c>
      <c r="P8" s="99">
        <v>0</v>
      </c>
      <c r="Q8" s="100">
        <v>0</v>
      </c>
      <c r="R8" s="103">
        <f>IFERROR(SUM(I8:Q8),"#Ошибка!")</f>
        <v>1545.6050700000001</v>
      </c>
      <c r="S8" s="98">
        <v>0</v>
      </c>
      <c r="T8" s="99">
        <v>0</v>
      </c>
      <c r="U8" s="99">
        <f>IFERROR(ROUND(K8*1.2+T8+O8+P8+Q8,5),"#Ошибка!")</f>
        <v>1826.7342799999999</v>
      </c>
      <c r="V8" s="104">
        <f>IFERROR(S8+U8,"#Ошибка!")</f>
        <v>1826.7342799999999</v>
      </c>
      <c r="W8" s="105"/>
      <c r="X8" s="106"/>
      <c r="Y8" s="107"/>
      <c r="Z8" s="67"/>
      <c r="AD8" s="67"/>
      <c r="AE8" s="67"/>
      <c r="AF8" s="67"/>
      <c r="AG8" s="67"/>
      <c r="AH8" s="67"/>
    </row>
    <row r="9" spans="1:34" s="112" customFormat="1" ht="12.75" x14ac:dyDescent="0.2">
      <c r="A9" s="108"/>
      <c r="B9" s="109"/>
      <c r="C9" s="109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1"/>
      <c r="S9" s="111"/>
      <c r="T9" s="111"/>
      <c r="U9" s="111"/>
      <c r="V9" s="111"/>
    </row>
    <row r="10" spans="1:34" s="112" customFormat="1" ht="12.75" x14ac:dyDescent="0.2">
      <c r="A10" s="108"/>
      <c r="B10" s="109"/>
      <c r="C10" s="109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1"/>
      <c r="T10" s="111"/>
      <c r="U10" s="111"/>
      <c r="V10" s="111"/>
    </row>
    <row r="11" spans="1:34" s="112" customFormat="1" ht="12.75" x14ac:dyDescent="0.2">
      <c r="A11" s="108"/>
      <c r="B11" s="109"/>
      <c r="C11" s="109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1"/>
      <c r="S11" s="111"/>
      <c r="T11" s="111"/>
      <c r="U11" s="111"/>
      <c r="V11" s="111"/>
    </row>
    <row r="12" spans="1:34" s="112" customFormat="1" ht="12.75" x14ac:dyDescent="0.2">
      <c r="A12" s="108"/>
      <c r="B12" s="109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1"/>
      <c r="S12" s="111"/>
      <c r="T12" s="111"/>
      <c r="U12" s="111"/>
      <c r="V12" s="111"/>
    </row>
    <row r="13" spans="1:34" x14ac:dyDescent="0.25"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</row>
    <row r="14" spans="1:34" x14ac:dyDescent="0.25">
      <c r="B14" s="113"/>
      <c r="C14" s="113"/>
      <c r="D14" s="71"/>
      <c r="E14" s="114"/>
      <c r="F14" s="61"/>
      <c r="G14" s="110"/>
      <c r="H14" s="110"/>
      <c r="I14" s="110"/>
      <c r="J14" s="110"/>
      <c r="K14" s="110"/>
      <c r="L14" s="110"/>
      <c r="M14" s="110"/>
      <c r="N14" s="110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</row>
    <row r="15" spans="1:34" x14ac:dyDescent="0.25">
      <c r="B15" s="115"/>
      <c r="D15" s="116"/>
      <c r="E15" s="116"/>
      <c r="F15" s="61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</row>
    <row r="16" spans="1:34" x14ac:dyDescent="0.25">
      <c r="D16" s="115"/>
      <c r="E16" s="115"/>
      <c r="F16" s="117"/>
      <c r="G16" s="117"/>
      <c r="H16" s="71"/>
      <c r="I16" s="63" t="s">
        <v>79</v>
      </c>
      <c r="J16" s="71"/>
      <c r="K16" s="71"/>
      <c r="L16" s="71"/>
      <c r="M16" s="63" t="s">
        <v>121</v>
      </c>
      <c r="R16" s="107"/>
      <c r="S16" s="10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</row>
    <row r="17" spans="3:34" x14ac:dyDescent="0.25">
      <c r="F17" s="62"/>
      <c r="G17" s="116"/>
      <c r="H17" s="116"/>
      <c r="I17" s="116"/>
      <c r="J17" s="116"/>
      <c r="K17" s="116"/>
      <c r="L17" s="116"/>
      <c r="M17" s="116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</row>
    <row r="18" spans="3:34" x14ac:dyDescent="0.25">
      <c r="G18" s="115"/>
      <c r="H18" s="115"/>
      <c r="I18" s="115"/>
      <c r="J18" s="115"/>
      <c r="K18" s="115"/>
      <c r="L18" s="118"/>
      <c r="M18" s="64"/>
      <c r="V18" s="119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</row>
    <row r="19" spans="3:34" x14ac:dyDescent="0.25"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</row>
    <row r="20" spans="3:34" x14ac:dyDescent="0.25"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</row>
    <row r="21" spans="3:34" x14ac:dyDescent="0.25">
      <c r="D21" s="119"/>
      <c r="E21" s="119"/>
      <c r="F21" s="119"/>
      <c r="G21" s="119"/>
      <c r="H21" s="119"/>
      <c r="I21" s="119"/>
      <c r="J21" s="119"/>
      <c r="K21" s="119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</row>
    <row r="22" spans="3:34" x14ac:dyDescent="0.25"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</row>
    <row r="23" spans="3:34" x14ac:dyDescent="0.25"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</row>
    <row r="24" spans="3:34" x14ac:dyDescent="0.25">
      <c r="C24" s="120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</row>
    <row r="25" spans="3:34" x14ac:dyDescent="0.25"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</row>
  </sheetData>
  <mergeCells count="21"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H5:H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topLeftCell="A4" workbookViewId="0">
      <selection activeCell="B18" sqref="B18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7" max="21" width="9" style="1" customWidth="1"/>
  </cols>
  <sheetData>
    <row r="1" spans="1:16" ht="18.95" customHeight="1" x14ac:dyDescent="0.25">
      <c r="B1" s="2" t="s">
        <v>0</v>
      </c>
    </row>
    <row r="3" spans="1:16" s="1" customFormat="1" ht="50.1" customHeight="1" x14ac:dyDescent="0.55000000000000004">
      <c r="A3" s="191" t="s">
        <v>1</v>
      </c>
      <c r="B3" s="191"/>
      <c r="C3" s="186" t="s">
        <v>2</v>
      </c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3" t="s">
        <v>3</v>
      </c>
    </row>
    <row r="4" spans="1:16" ht="12.95" customHeight="1" x14ac:dyDescent="0.25">
      <c r="A4" s="192" t="s">
        <v>4</v>
      </c>
      <c r="B4" s="192"/>
      <c r="C4" s="4" t="s">
        <v>109</v>
      </c>
    </row>
    <row r="5" spans="1:16" ht="12.95" customHeight="1" x14ac:dyDescent="0.25">
      <c r="B5" s="5" t="s">
        <v>5</v>
      </c>
      <c r="C5" s="193" t="s">
        <v>6</v>
      </c>
      <c r="D5" s="193"/>
    </row>
    <row r="6" spans="1:16" ht="12.95" customHeight="1" x14ac:dyDescent="0.25">
      <c r="B6" s="5" t="s">
        <v>7</v>
      </c>
      <c r="C6" s="193" t="s">
        <v>8</v>
      </c>
      <c r="D6" s="193"/>
    </row>
    <row r="7" spans="1:16" ht="12.95" customHeight="1" x14ac:dyDescent="0.25"/>
    <row r="8" spans="1:16" ht="12.95" customHeight="1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190" t="s">
        <v>15</v>
      </c>
      <c r="N8" s="190"/>
      <c r="O8" s="190"/>
    </row>
    <row r="9" spans="1:16" ht="21.95" customHeight="1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60">
        <v>0.4</v>
      </c>
      <c r="N10" s="5" t="s">
        <v>22</v>
      </c>
    </row>
    <row r="12" spans="1:16" ht="12.95" customHeight="1" x14ac:dyDescent="0.25">
      <c r="A12" s="182" t="s">
        <v>23</v>
      </c>
      <c r="B12" s="182" t="s">
        <v>24</v>
      </c>
      <c r="C12" s="172" t="s">
        <v>25</v>
      </c>
      <c r="D12" s="182" t="s">
        <v>26</v>
      </c>
      <c r="E12" s="184" t="s">
        <v>27</v>
      </c>
      <c r="F12" s="184"/>
      <c r="G12" s="184"/>
      <c r="H12" s="184"/>
      <c r="I12" s="184"/>
      <c r="J12" s="184" t="s">
        <v>28</v>
      </c>
      <c r="K12" s="184"/>
      <c r="L12" s="184" t="s">
        <v>29</v>
      </c>
      <c r="M12" s="184"/>
      <c r="N12" s="182" t="s">
        <v>30</v>
      </c>
      <c r="O12" s="182" t="s">
        <v>31</v>
      </c>
    </row>
    <row r="13" spans="1:16" ht="26.1" customHeight="1" x14ac:dyDescent="0.25">
      <c r="A13" s="183"/>
      <c r="B13" s="183"/>
      <c r="C13" s="173"/>
      <c r="D13" s="183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183"/>
      <c r="O13" s="183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50.1" customHeight="1" x14ac:dyDescent="0.55000000000000004">
      <c r="A16" s="15">
        <v>1</v>
      </c>
      <c r="B16" s="16" t="s">
        <v>137</v>
      </c>
      <c r="C16" s="6" t="s">
        <v>46</v>
      </c>
      <c r="D16" s="6"/>
      <c r="E16" s="12"/>
      <c r="F16" s="12"/>
      <c r="G16" s="12"/>
      <c r="H16" s="12"/>
      <c r="I16" s="12"/>
      <c r="J16" s="11" t="s">
        <v>47</v>
      </c>
      <c r="K16" s="17">
        <v>0.92</v>
      </c>
      <c r="L16" s="15">
        <v>166</v>
      </c>
      <c r="M16" s="12"/>
      <c r="N16" s="18"/>
      <c r="O16" s="19">
        <v>152.72</v>
      </c>
      <c r="P16" s="3" t="s">
        <v>3</v>
      </c>
    </row>
    <row r="17" spans="1:16" ht="50.1" customHeight="1" x14ac:dyDescent="0.55000000000000004">
      <c r="A17" s="15">
        <v>2</v>
      </c>
      <c r="B17" s="16" t="s">
        <v>138</v>
      </c>
      <c r="C17" s="6" t="s">
        <v>48</v>
      </c>
      <c r="D17" s="6"/>
      <c r="E17" s="12"/>
      <c r="F17" s="12"/>
      <c r="G17" s="12"/>
      <c r="H17" s="12"/>
      <c r="I17" s="12"/>
      <c r="J17" s="11" t="s">
        <v>47</v>
      </c>
      <c r="K17" s="17">
        <v>0.92</v>
      </c>
      <c r="L17" s="20">
        <v>13.6</v>
      </c>
      <c r="M17" s="12"/>
      <c r="N17" s="18"/>
      <c r="O17" s="19">
        <v>12.512</v>
      </c>
      <c r="P17" s="3" t="s">
        <v>3</v>
      </c>
    </row>
    <row r="18" spans="1:16" ht="12.95" customHeight="1" x14ac:dyDescent="0.25">
      <c r="A18" s="11"/>
      <c r="B18" s="12"/>
      <c r="C18" s="21" t="s">
        <v>49</v>
      </c>
      <c r="D18" s="12"/>
      <c r="E18" s="12"/>
      <c r="F18" s="12"/>
      <c r="G18" s="12"/>
      <c r="H18" s="12"/>
      <c r="I18" s="12"/>
      <c r="J18" s="12" t="s">
        <v>11</v>
      </c>
      <c r="K18" s="22"/>
      <c r="L18" s="12"/>
      <c r="M18" s="23"/>
      <c r="N18" s="12"/>
      <c r="O18" s="24">
        <v>165.23</v>
      </c>
    </row>
    <row r="19" spans="1:16" ht="12.95" customHeight="1" x14ac:dyDescent="0.25">
      <c r="C19" s="5" t="s">
        <v>50</v>
      </c>
      <c r="J19" s="5" t="s">
        <v>51</v>
      </c>
      <c r="K19" s="25">
        <v>1.19</v>
      </c>
      <c r="L19" s="5"/>
      <c r="M19" s="23" t="s">
        <v>51</v>
      </c>
      <c r="N19" s="5"/>
    </row>
    <row r="20" spans="1:16" ht="12.95" customHeight="1" x14ac:dyDescent="0.25">
      <c r="C20" s="26" t="s">
        <v>52</v>
      </c>
      <c r="L20" s="5"/>
      <c r="M20" s="27">
        <v>100</v>
      </c>
      <c r="N20" s="5"/>
      <c r="O20" s="19">
        <v>196.62608</v>
      </c>
    </row>
    <row r="21" spans="1:16" ht="12.95" customHeight="1" x14ac:dyDescent="0.25">
      <c r="C21" s="5" t="s">
        <v>53</v>
      </c>
      <c r="L21" s="5"/>
      <c r="M21" s="17">
        <v>28.37</v>
      </c>
      <c r="N21" s="5"/>
      <c r="O21" s="19">
        <v>55.782820000000001</v>
      </c>
    </row>
    <row r="22" spans="1:16" ht="12.95" customHeight="1" x14ac:dyDescent="0.25">
      <c r="C22" s="28" t="s">
        <v>54</v>
      </c>
      <c r="L22" s="5"/>
      <c r="M22" s="15">
        <v>3</v>
      </c>
      <c r="N22" s="5"/>
      <c r="O22" s="19">
        <v>5.8987800000000004</v>
      </c>
    </row>
    <row r="23" spans="1:16" ht="12.95" customHeight="1" x14ac:dyDescent="0.25">
      <c r="B23" s="5" t="s">
        <v>44</v>
      </c>
      <c r="C23" s="28" t="s">
        <v>55</v>
      </c>
      <c r="L23" s="5"/>
      <c r="M23" s="20">
        <v>1.5</v>
      </c>
      <c r="N23" s="5"/>
      <c r="O23" s="19">
        <v>2.9493900000000002</v>
      </c>
    </row>
    <row r="24" spans="1:16" ht="12.95" customHeight="1" x14ac:dyDescent="0.25">
      <c r="B24" s="5" t="s">
        <v>44</v>
      </c>
      <c r="C24" s="28" t="s">
        <v>56</v>
      </c>
      <c r="L24" s="5"/>
      <c r="M24" s="20">
        <v>2.5</v>
      </c>
      <c r="N24" s="5"/>
      <c r="O24" s="19">
        <v>4.9156500000000003</v>
      </c>
    </row>
    <row r="25" spans="1:16" ht="12.95" customHeight="1" x14ac:dyDescent="0.25">
      <c r="B25" s="5" t="s">
        <v>44</v>
      </c>
      <c r="C25" s="28" t="s">
        <v>57</v>
      </c>
      <c r="L25" s="5"/>
      <c r="M25" s="15">
        <v>5</v>
      </c>
      <c r="N25" s="5"/>
      <c r="O25" s="19">
        <v>9.8313000000000006</v>
      </c>
    </row>
    <row r="26" spans="1:16" ht="12.95" customHeight="1" x14ac:dyDescent="0.25">
      <c r="B26" s="5" t="s">
        <v>44</v>
      </c>
      <c r="C26" s="28" t="s">
        <v>58</v>
      </c>
      <c r="L26" s="5"/>
      <c r="M26" s="29">
        <v>3.73</v>
      </c>
      <c r="N26" s="5"/>
      <c r="O26" s="19">
        <v>7.3341599999999998</v>
      </c>
    </row>
    <row r="27" spans="1:16" ht="12.95" customHeight="1" x14ac:dyDescent="0.25">
      <c r="B27" s="5" t="s">
        <v>44</v>
      </c>
      <c r="C27" s="28" t="s">
        <v>59</v>
      </c>
      <c r="L27" s="5"/>
      <c r="M27" s="29">
        <v>2.14</v>
      </c>
      <c r="N27" s="5"/>
      <c r="O27" s="19">
        <v>4.2077999999999998</v>
      </c>
    </row>
    <row r="28" spans="1:16" ht="12.95" customHeight="1" x14ac:dyDescent="0.25">
      <c r="B28" s="5" t="s">
        <v>44</v>
      </c>
      <c r="C28" s="28" t="s">
        <v>60</v>
      </c>
      <c r="L28" s="5"/>
      <c r="M28" s="20">
        <v>7.5</v>
      </c>
      <c r="N28" s="5"/>
      <c r="O28" s="19">
        <v>14.74696</v>
      </c>
    </row>
    <row r="29" spans="1:16" ht="12.95" customHeight="1" x14ac:dyDescent="0.25">
      <c r="B29" s="5" t="s">
        <v>44</v>
      </c>
      <c r="C29" s="28" t="s">
        <v>61</v>
      </c>
      <c r="L29" s="5"/>
      <c r="M29" s="15">
        <v>3</v>
      </c>
      <c r="N29" s="5"/>
      <c r="O29" s="19">
        <v>5.8987800000000004</v>
      </c>
    </row>
    <row r="30" spans="1:16" ht="12.95" customHeight="1" x14ac:dyDescent="0.25">
      <c r="C30" s="4" t="s">
        <v>62</v>
      </c>
      <c r="N30" s="5"/>
      <c r="O30" s="30">
        <v>252.40889999999999</v>
      </c>
    </row>
    <row r="31" spans="1:16" ht="12.95" customHeight="1" x14ac:dyDescent="0.25">
      <c r="C31" s="5" t="s">
        <v>63</v>
      </c>
      <c r="L31" s="5"/>
      <c r="M31" s="23" t="s">
        <v>51</v>
      </c>
      <c r="N31" s="5"/>
    </row>
    <row r="32" spans="1:16" ht="12.95" customHeight="1" x14ac:dyDescent="0.25">
      <c r="C32" s="5" t="s">
        <v>64</v>
      </c>
      <c r="L32" s="5"/>
      <c r="M32" s="15">
        <v>80</v>
      </c>
      <c r="N32" s="5"/>
      <c r="O32" s="19">
        <v>201.92712</v>
      </c>
    </row>
    <row r="33" spans="1:15" ht="12.95" customHeight="1" x14ac:dyDescent="0.25">
      <c r="C33" s="5" t="s">
        <v>65</v>
      </c>
      <c r="L33" s="5"/>
      <c r="M33" s="20">
        <v>73.900000000000006</v>
      </c>
      <c r="N33" s="5"/>
      <c r="O33" s="19">
        <v>186.63642999999999</v>
      </c>
    </row>
    <row r="34" spans="1:15" ht="12.95" customHeight="1" x14ac:dyDescent="0.25">
      <c r="C34" s="5" t="s">
        <v>66</v>
      </c>
      <c r="L34" s="5"/>
      <c r="M34" s="20">
        <v>6.1</v>
      </c>
      <c r="N34" s="5"/>
      <c r="O34" s="19">
        <v>15.29069</v>
      </c>
    </row>
    <row r="35" spans="1:15" ht="12.95" customHeight="1" x14ac:dyDescent="0.25">
      <c r="C35" s="5" t="s">
        <v>67</v>
      </c>
      <c r="L35" s="5"/>
      <c r="M35" s="15">
        <v>4</v>
      </c>
      <c r="N35" s="5"/>
      <c r="O35" s="19">
        <v>10.096349999999999</v>
      </c>
    </row>
    <row r="36" spans="1:15" ht="12.95" customHeight="1" x14ac:dyDescent="0.25">
      <c r="C36" s="5" t="s">
        <v>68</v>
      </c>
      <c r="L36" s="5"/>
      <c r="M36" s="15">
        <v>7</v>
      </c>
      <c r="N36" s="5"/>
      <c r="O36" s="19">
        <v>17.668620000000001</v>
      </c>
    </row>
    <row r="37" spans="1:15" ht="12.95" customHeight="1" x14ac:dyDescent="0.25">
      <c r="C37" s="5" t="s">
        <v>69</v>
      </c>
      <c r="L37" s="5"/>
      <c r="M37" s="15">
        <v>9</v>
      </c>
      <c r="N37" s="5"/>
      <c r="O37" s="19">
        <v>22.716809999999999</v>
      </c>
    </row>
    <row r="38" spans="1:15" ht="12.95" customHeight="1" x14ac:dyDescent="0.25">
      <c r="L38" s="5"/>
      <c r="M38" s="31">
        <v>100</v>
      </c>
      <c r="N38" s="5"/>
    </row>
    <row r="39" spans="1:15" ht="12.95" customHeight="1" x14ac:dyDescent="0.25">
      <c r="A39" s="182" t="s">
        <v>23</v>
      </c>
      <c r="B39" s="182" t="s">
        <v>24</v>
      </c>
      <c r="C39" s="172" t="s">
        <v>25</v>
      </c>
      <c r="D39" s="182" t="s">
        <v>26</v>
      </c>
      <c r="E39" s="184" t="s">
        <v>27</v>
      </c>
      <c r="F39" s="184"/>
      <c r="G39" s="184"/>
      <c r="H39" s="184"/>
      <c r="I39" s="184"/>
      <c r="J39" s="184" t="s">
        <v>28</v>
      </c>
      <c r="K39" s="184"/>
      <c r="L39" s="184" t="s">
        <v>29</v>
      </c>
      <c r="M39" s="184"/>
      <c r="N39" s="182" t="s">
        <v>30</v>
      </c>
      <c r="O39" s="182" t="s">
        <v>31</v>
      </c>
    </row>
    <row r="40" spans="1:15" ht="38.1" customHeight="1" x14ac:dyDescent="0.25">
      <c r="A40" s="183"/>
      <c r="B40" s="183"/>
      <c r="C40" s="173"/>
      <c r="D40" s="183"/>
      <c r="E40" s="32" t="s">
        <v>70</v>
      </c>
      <c r="F40" s="32" t="s">
        <v>33</v>
      </c>
      <c r="G40" s="33"/>
      <c r="H40" s="32"/>
      <c r="I40" s="32" t="s">
        <v>36</v>
      </c>
      <c r="J40" s="10" t="s">
        <v>37</v>
      </c>
      <c r="K40" s="10" t="s">
        <v>38</v>
      </c>
      <c r="L40" s="10" t="s">
        <v>71</v>
      </c>
      <c r="M40" s="10" t="s">
        <v>72</v>
      </c>
      <c r="N40" s="183"/>
      <c r="O40" s="183"/>
    </row>
    <row r="41" spans="1:15" ht="12.95" customHeight="1" x14ac:dyDescent="0.25">
      <c r="A41" s="11"/>
      <c r="B41" s="12"/>
      <c r="C41" s="12"/>
      <c r="D41" s="12" t="s">
        <v>41</v>
      </c>
      <c r="E41" s="12" t="s">
        <v>73</v>
      </c>
      <c r="F41" s="12" t="s">
        <v>73</v>
      </c>
      <c r="G41" s="12"/>
      <c r="H41" s="12"/>
      <c r="I41" s="12" t="s">
        <v>74</v>
      </c>
      <c r="J41" s="12"/>
      <c r="K41" s="12"/>
      <c r="L41" s="12"/>
      <c r="M41" s="12"/>
      <c r="N41" s="13"/>
      <c r="O41" s="12"/>
    </row>
    <row r="42" spans="1:15" ht="12.95" customHeight="1" x14ac:dyDescent="0.25">
      <c r="A42" s="11"/>
      <c r="B42" s="12"/>
      <c r="C42" s="14" t="s">
        <v>75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5" ht="12.95" customHeight="1" x14ac:dyDescent="0.25">
      <c r="A43" s="182" t="s">
        <v>23</v>
      </c>
      <c r="B43" s="182" t="s">
        <v>76</v>
      </c>
      <c r="C43" s="172" t="s">
        <v>25</v>
      </c>
      <c r="D43" s="182" t="s">
        <v>26</v>
      </c>
      <c r="E43" s="184" t="s">
        <v>27</v>
      </c>
      <c r="F43" s="184"/>
      <c r="G43" s="184"/>
      <c r="H43" s="184"/>
      <c r="I43" s="184"/>
      <c r="J43" s="184" t="s">
        <v>28</v>
      </c>
      <c r="K43" s="184"/>
      <c r="L43" s="184" t="s">
        <v>29</v>
      </c>
      <c r="M43" s="184"/>
      <c r="N43" s="182" t="s">
        <v>30</v>
      </c>
      <c r="O43" s="182" t="s">
        <v>31</v>
      </c>
    </row>
    <row r="44" spans="1:15" ht="26.1" customHeight="1" x14ac:dyDescent="0.25">
      <c r="A44" s="183"/>
      <c r="B44" s="183"/>
      <c r="C44" s="173"/>
      <c r="D44" s="183"/>
      <c r="E44" s="6"/>
      <c r="F44" s="6"/>
      <c r="G44" s="10" t="s">
        <v>34</v>
      </c>
      <c r="H44" s="10"/>
      <c r="I44" s="10"/>
      <c r="J44" s="10" t="s">
        <v>37</v>
      </c>
      <c r="K44" s="10" t="s">
        <v>38</v>
      </c>
      <c r="L44" s="10" t="s">
        <v>71</v>
      </c>
      <c r="M44" s="10" t="s">
        <v>72</v>
      </c>
      <c r="N44" s="183"/>
      <c r="O44" s="183"/>
    </row>
    <row r="45" spans="1:15" ht="12.95" customHeight="1" x14ac:dyDescent="0.25">
      <c r="A45" s="11"/>
      <c r="B45" s="12"/>
      <c r="C45" s="12"/>
      <c r="D45" s="12" t="s">
        <v>41</v>
      </c>
      <c r="E45" s="12"/>
      <c r="F45" s="12"/>
      <c r="G45" s="12" t="s">
        <v>43</v>
      </c>
      <c r="H45" s="12"/>
      <c r="I45" s="12"/>
      <c r="J45" s="12"/>
      <c r="K45" s="12"/>
      <c r="L45" s="12"/>
      <c r="M45" s="12"/>
      <c r="N45" s="13"/>
      <c r="O45" s="12"/>
    </row>
    <row r="46" spans="1:15" ht="12.95" customHeight="1" x14ac:dyDescent="0.25">
      <c r="A46" s="11"/>
      <c r="B46" s="12"/>
      <c r="C46" s="14" t="s">
        <v>77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ht="12.95" customHeight="1" x14ac:dyDescent="0.25">
      <c r="C47" s="5" t="s">
        <v>78</v>
      </c>
      <c r="D47" s="34" t="s">
        <v>79</v>
      </c>
      <c r="K47" s="34" t="s">
        <v>80</v>
      </c>
    </row>
    <row r="48" spans="1:15" ht="12.95" customHeight="1" x14ac:dyDescent="0.25"/>
    <row r="49" spans="2:15" ht="12.95" customHeight="1" x14ac:dyDescent="0.25"/>
    <row r="50" spans="2:15" s="1" customFormat="1" ht="12.95" customHeight="1" x14ac:dyDescent="0.25">
      <c r="C50" s="5" t="s">
        <v>81</v>
      </c>
      <c r="D50" s="34" t="s">
        <v>79</v>
      </c>
      <c r="K50" s="34" t="s">
        <v>80</v>
      </c>
    </row>
    <row r="51" spans="2:15" ht="12.95" customHeight="1" x14ac:dyDescent="0.25">
      <c r="L51" s="185" t="s">
        <v>82</v>
      </c>
      <c r="M51" s="185"/>
      <c r="N51" s="185"/>
      <c r="O51" s="185"/>
    </row>
    <row r="52" spans="2:15" ht="12.95" customHeight="1" x14ac:dyDescent="0.25">
      <c r="C52" s="186" t="s">
        <v>2</v>
      </c>
      <c r="D52" s="186"/>
      <c r="E52" s="186"/>
      <c r="F52" s="186"/>
      <c r="G52" s="186"/>
      <c r="H52" s="186"/>
      <c r="I52" s="186"/>
      <c r="J52" s="186"/>
      <c r="K52" s="186"/>
      <c r="L52" s="187" t="s">
        <v>83</v>
      </c>
      <c r="M52" s="187"/>
      <c r="N52" s="187"/>
      <c r="O52" s="187"/>
    </row>
    <row r="53" spans="2:15" ht="12.95" customHeight="1" x14ac:dyDescent="0.25">
      <c r="L53" s="188"/>
      <c r="M53" s="188"/>
      <c r="N53" s="188"/>
      <c r="O53" s="188"/>
    </row>
    <row r="54" spans="2:15" ht="15" customHeight="1" x14ac:dyDescent="0.25">
      <c r="M54" s="189" t="s">
        <v>84</v>
      </c>
      <c r="N54" s="189"/>
      <c r="O54" s="189"/>
    </row>
    <row r="55" spans="2:15" s="1" customFormat="1" ht="26.1" customHeight="1" x14ac:dyDescent="0.25">
      <c r="O55" s="35" t="s">
        <v>85</v>
      </c>
    </row>
    <row r="56" spans="2:15" ht="15" customHeight="1" x14ac:dyDescent="0.25"/>
    <row r="57" spans="2:15" ht="15" customHeight="1" x14ac:dyDescent="0.25">
      <c r="I57" s="171" t="s">
        <v>86</v>
      </c>
      <c r="J57" s="171"/>
      <c r="K57" s="171"/>
      <c r="L57" s="171"/>
      <c r="M57" s="171"/>
      <c r="N57" s="171"/>
      <c r="O57" s="171"/>
    </row>
    <row r="58" spans="2:15" ht="15" customHeight="1" x14ac:dyDescent="0.25">
      <c r="B58" s="5"/>
      <c r="C58" s="172" t="s">
        <v>87</v>
      </c>
      <c r="D58" s="36"/>
      <c r="E58" s="181" t="s">
        <v>88</v>
      </c>
      <c r="F58" s="181"/>
      <c r="G58" s="181"/>
      <c r="H58" s="181"/>
      <c r="I58" s="181" t="s">
        <v>89</v>
      </c>
      <c r="J58" s="181"/>
      <c r="K58" s="181"/>
      <c r="L58" s="181"/>
      <c r="M58" s="181" t="s">
        <v>90</v>
      </c>
      <c r="N58" s="181"/>
      <c r="O58" s="181"/>
    </row>
    <row r="59" spans="2:15" ht="26.1" customHeight="1" x14ac:dyDescent="0.25">
      <c r="B59" s="5"/>
      <c r="C59" s="173"/>
      <c r="D59" s="37"/>
      <c r="E59" s="175" t="s">
        <v>91</v>
      </c>
      <c r="F59" s="175"/>
      <c r="G59" s="175" t="s">
        <v>92</v>
      </c>
      <c r="H59" s="175"/>
      <c r="I59" s="175" t="s">
        <v>93</v>
      </c>
      <c r="J59" s="175"/>
      <c r="K59" s="10" t="s">
        <v>94</v>
      </c>
      <c r="L59" s="38" t="s">
        <v>95</v>
      </c>
      <c r="M59" s="23" t="s">
        <v>93</v>
      </c>
      <c r="N59" s="23" t="s">
        <v>96</v>
      </c>
      <c r="O59" s="23" t="s">
        <v>97</v>
      </c>
    </row>
    <row r="60" spans="2:15" ht="12.95" customHeight="1" x14ac:dyDescent="0.25">
      <c r="B60" s="5"/>
      <c r="C60" s="39" t="s">
        <v>98</v>
      </c>
      <c r="D60" s="39"/>
      <c r="E60" s="180"/>
      <c r="F60" s="180"/>
      <c r="G60" s="180"/>
      <c r="H60" s="180"/>
      <c r="I60" s="178">
        <v>262.50524000000001</v>
      </c>
      <c r="J60" s="178"/>
      <c r="K60" s="40"/>
      <c r="L60" s="41"/>
      <c r="M60" s="42">
        <v>1166.99332</v>
      </c>
      <c r="N60" s="40"/>
      <c r="O60" s="42">
        <v>1377.0521100000001</v>
      </c>
    </row>
    <row r="61" spans="2:15" ht="12.95" customHeight="1" x14ac:dyDescent="0.25">
      <c r="B61" s="5"/>
      <c r="C61" s="40" t="s">
        <v>99</v>
      </c>
      <c r="D61" s="40"/>
      <c r="E61" s="176">
        <v>3.53</v>
      </c>
      <c r="F61" s="176"/>
      <c r="G61" s="176">
        <v>3.83</v>
      </c>
      <c r="H61" s="176"/>
      <c r="I61" s="165">
        <v>18.375360000000001</v>
      </c>
      <c r="J61" s="165"/>
      <c r="K61" s="43">
        <v>1.04</v>
      </c>
      <c r="L61" s="44">
        <v>1</v>
      </c>
      <c r="M61" s="45">
        <v>64.865020000000001</v>
      </c>
      <c r="N61" s="46">
        <v>18</v>
      </c>
      <c r="O61" s="45">
        <v>76.540719999999993</v>
      </c>
    </row>
    <row r="62" spans="2:15" ht="12.95" customHeight="1" x14ac:dyDescent="0.25">
      <c r="B62" s="5"/>
      <c r="C62" s="40" t="s">
        <v>100</v>
      </c>
      <c r="D62" s="40"/>
      <c r="E62" s="176">
        <v>4.21</v>
      </c>
      <c r="F62" s="176"/>
      <c r="G62" s="176">
        <v>5.14</v>
      </c>
      <c r="H62" s="176"/>
      <c r="I62" s="179">
        <v>210.0042</v>
      </c>
      <c r="J62" s="179"/>
      <c r="K62" s="43">
        <v>1.04</v>
      </c>
      <c r="L62" s="41"/>
      <c r="M62" s="45">
        <v>884.11767999999995</v>
      </c>
      <c r="N62" s="46">
        <v>18</v>
      </c>
      <c r="O62" s="47">
        <v>1043.2588599999999</v>
      </c>
    </row>
    <row r="63" spans="2:15" ht="12.95" customHeight="1" x14ac:dyDescent="0.25">
      <c r="B63" s="5"/>
      <c r="C63" s="40" t="s">
        <v>101</v>
      </c>
      <c r="D63" s="40"/>
      <c r="E63" s="176">
        <v>3.82</v>
      </c>
      <c r="F63" s="176"/>
      <c r="G63" s="176">
        <v>4.46</v>
      </c>
      <c r="H63" s="176"/>
      <c r="I63" s="179">
        <v>10.5002</v>
      </c>
      <c r="J63" s="179"/>
      <c r="K63" s="43">
        <v>1.04</v>
      </c>
      <c r="L63" s="41"/>
      <c r="M63" s="45">
        <v>40.110759999999999</v>
      </c>
      <c r="N63" s="46">
        <v>18</v>
      </c>
      <c r="O63" s="48">
        <v>47.3307</v>
      </c>
    </row>
    <row r="64" spans="2:15" ht="12.95" customHeight="1" x14ac:dyDescent="0.25">
      <c r="B64" s="5"/>
      <c r="C64" s="40" t="s">
        <v>102</v>
      </c>
      <c r="D64" s="40"/>
      <c r="E64" s="176">
        <v>7.53</v>
      </c>
      <c r="F64" s="176"/>
      <c r="G64" s="176">
        <v>8.7899999999999991</v>
      </c>
      <c r="H64" s="176"/>
      <c r="I64" s="165">
        <v>23.62548</v>
      </c>
      <c r="J64" s="165"/>
      <c r="K64" s="43">
        <v>1.04</v>
      </c>
      <c r="L64" s="41"/>
      <c r="M64" s="45">
        <v>177.89985999999999</v>
      </c>
      <c r="N64" s="46">
        <v>18</v>
      </c>
      <c r="O64" s="45">
        <v>209.92183</v>
      </c>
    </row>
    <row r="65" spans="1:15" ht="12" customHeight="1" x14ac:dyDescent="0.25">
      <c r="C65" s="49" t="s">
        <v>103</v>
      </c>
      <c r="D65" s="49"/>
      <c r="E65" s="177"/>
      <c r="F65" s="177"/>
      <c r="G65" s="177"/>
      <c r="H65" s="177"/>
      <c r="I65" s="178">
        <v>262.50524000000001</v>
      </c>
      <c r="J65" s="178"/>
      <c r="K65" s="49"/>
      <c r="L65" s="50"/>
      <c r="M65" s="42">
        <v>1166.99332</v>
      </c>
      <c r="N65" s="49"/>
      <c r="O65" s="42">
        <v>1377.0521100000001</v>
      </c>
    </row>
    <row r="66" spans="1:15" ht="15" customHeight="1" x14ac:dyDescent="0.25">
      <c r="I66" s="171" t="s">
        <v>86</v>
      </c>
      <c r="J66" s="171"/>
      <c r="K66" s="171"/>
      <c r="L66" s="171"/>
      <c r="M66" s="171"/>
      <c r="N66" s="171"/>
      <c r="O66" s="171"/>
    </row>
    <row r="67" spans="1:15" ht="44.1" customHeight="1" x14ac:dyDescent="0.25">
      <c r="C67" s="172" t="s">
        <v>87</v>
      </c>
      <c r="D67" s="51"/>
      <c r="E67" s="174" t="s">
        <v>104</v>
      </c>
      <c r="F67" s="174"/>
      <c r="G67" s="174"/>
      <c r="H67" s="174"/>
      <c r="I67" s="174" t="s">
        <v>105</v>
      </c>
      <c r="J67" s="174"/>
      <c r="K67" s="174"/>
      <c r="L67" s="174" t="s">
        <v>106</v>
      </c>
      <c r="M67" s="174"/>
      <c r="N67" s="174"/>
      <c r="O67" s="174"/>
    </row>
    <row r="68" spans="1:15" ht="12.95" customHeight="1" x14ac:dyDescent="0.25">
      <c r="C68" s="173"/>
      <c r="D68" s="52"/>
      <c r="E68" s="175" t="s">
        <v>93</v>
      </c>
      <c r="F68" s="175"/>
      <c r="G68" s="175" t="s">
        <v>97</v>
      </c>
      <c r="H68" s="175"/>
      <c r="I68" s="53" t="s">
        <v>93</v>
      </c>
      <c r="J68" s="23" t="s">
        <v>96</v>
      </c>
      <c r="K68" s="23" t="s">
        <v>97</v>
      </c>
      <c r="L68" s="23" t="s">
        <v>93</v>
      </c>
      <c r="M68" s="23" t="s">
        <v>96</v>
      </c>
      <c r="N68" s="175" t="s">
        <v>97</v>
      </c>
      <c r="O68" s="175"/>
    </row>
    <row r="69" spans="1:15" ht="12.95" customHeight="1" x14ac:dyDescent="0.25">
      <c r="B69" s="5"/>
      <c r="C69" s="39" t="s">
        <v>98</v>
      </c>
      <c r="D69" s="39"/>
      <c r="E69" s="167">
        <v>1404.29808</v>
      </c>
      <c r="F69" s="167"/>
      <c r="G69" s="170">
        <v>1657.0717299999999</v>
      </c>
      <c r="H69" s="170"/>
      <c r="I69" s="54">
        <v>2208.0072500000001</v>
      </c>
      <c r="J69" s="49"/>
      <c r="K69" s="42">
        <v>2605.4485599999998</v>
      </c>
      <c r="L69" s="42">
        <v>1545.6050700000001</v>
      </c>
      <c r="M69" s="49"/>
      <c r="N69" s="167">
        <v>1823.8139900000001</v>
      </c>
      <c r="O69" s="167"/>
    </row>
    <row r="70" spans="1:15" ht="12.95" customHeight="1" x14ac:dyDescent="0.25">
      <c r="B70" s="5"/>
      <c r="C70" s="40" t="s">
        <v>99</v>
      </c>
      <c r="D70" s="40"/>
      <c r="E70" s="165">
        <v>70.377629999999996</v>
      </c>
      <c r="F70" s="165"/>
      <c r="G70" s="166">
        <v>83.045599999999993</v>
      </c>
      <c r="H70" s="166"/>
      <c r="I70" s="55">
        <v>122.72772000000001</v>
      </c>
      <c r="J70" s="46">
        <v>18</v>
      </c>
      <c r="K70" s="45">
        <v>144.81871000000001</v>
      </c>
      <c r="L70" s="45">
        <v>85.909400000000005</v>
      </c>
      <c r="M70" s="46">
        <v>18</v>
      </c>
      <c r="N70" s="165">
        <v>101.37309</v>
      </c>
      <c r="O70" s="165"/>
    </row>
    <row r="71" spans="1:15" ht="12.95" customHeight="1" x14ac:dyDescent="0.25">
      <c r="B71" s="5"/>
      <c r="C71" s="40" t="s">
        <v>100</v>
      </c>
      <c r="D71" s="40"/>
      <c r="E71" s="168">
        <v>1079.4215899999999</v>
      </c>
      <c r="F71" s="168"/>
      <c r="G71" s="169">
        <v>1273.71748</v>
      </c>
      <c r="H71" s="169"/>
      <c r="I71" s="56">
        <v>1672.7929899999999</v>
      </c>
      <c r="J71" s="46">
        <v>18</v>
      </c>
      <c r="K71" s="47">
        <v>1973.89573</v>
      </c>
      <c r="L71" s="47">
        <v>1170.9550899999999</v>
      </c>
      <c r="M71" s="46">
        <v>18</v>
      </c>
      <c r="N71" s="168">
        <v>1381.7270100000001</v>
      </c>
      <c r="O71" s="168"/>
    </row>
    <row r="72" spans="1:15" ht="12.95" customHeight="1" x14ac:dyDescent="0.25">
      <c r="B72" s="5"/>
      <c r="C72" s="40" t="s">
        <v>101</v>
      </c>
      <c r="D72" s="40"/>
      <c r="E72" s="165">
        <v>46.830889999999997</v>
      </c>
      <c r="F72" s="165"/>
      <c r="G72" s="166">
        <v>55.260449999999999</v>
      </c>
      <c r="H72" s="166"/>
      <c r="I72" s="55">
        <v>75.891480000000001</v>
      </c>
      <c r="J72" s="46">
        <v>18</v>
      </c>
      <c r="K72" s="45">
        <v>89.551950000000005</v>
      </c>
      <c r="L72" s="45">
        <v>53.124040000000001</v>
      </c>
      <c r="M72" s="46">
        <v>18</v>
      </c>
      <c r="N72" s="165">
        <v>62.686369999999997</v>
      </c>
      <c r="O72" s="165"/>
    </row>
    <row r="73" spans="1:15" ht="12.95" customHeight="1" x14ac:dyDescent="0.25">
      <c r="B73" s="5"/>
      <c r="C73" s="40" t="s">
        <v>102</v>
      </c>
      <c r="D73" s="40"/>
      <c r="E73" s="165">
        <v>207.66797</v>
      </c>
      <c r="F73" s="165"/>
      <c r="G73" s="166">
        <v>245.04820000000001</v>
      </c>
      <c r="H73" s="166"/>
      <c r="I73" s="55">
        <v>336.59505999999999</v>
      </c>
      <c r="J73" s="46">
        <v>18</v>
      </c>
      <c r="K73" s="45">
        <v>397.18216999999999</v>
      </c>
      <c r="L73" s="45">
        <v>235.61653999999999</v>
      </c>
      <c r="M73" s="46">
        <v>18</v>
      </c>
      <c r="N73" s="165">
        <v>278.02751999999998</v>
      </c>
      <c r="O73" s="165"/>
    </row>
    <row r="74" spans="1:15" ht="12" customHeight="1" x14ac:dyDescent="0.25">
      <c r="C74" s="49" t="s">
        <v>103</v>
      </c>
      <c r="D74" s="49"/>
      <c r="E74" s="167">
        <v>1404.29808</v>
      </c>
      <c r="F74" s="167"/>
      <c r="G74" s="167">
        <v>1657.0717299999999</v>
      </c>
      <c r="H74" s="167"/>
      <c r="I74" s="54">
        <v>2208.0072500000001</v>
      </c>
      <c r="J74" s="49"/>
      <c r="K74" s="42">
        <v>2605.4485599999998</v>
      </c>
      <c r="L74" s="42">
        <v>1545.6050700000001</v>
      </c>
      <c r="M74" s="49"/>
      <c r="N74" s="42">
        <v>1823.8139900000001</v>
      </c>
      <c r="O74" s="50"/>
    </row>
    <row r="75" spans="1:15" ht="12.95" customHeight="1" x14ac:dyDescent="0.25"/>
    <row r="76" spans="1:15" ht="12.95" customHeight="1" x14ac:dyDescent="0.25">
      <c r="A76" s="5" t="s">
        <v>11</v>
      </c>
      <c r="B76" s="5" t="s">
        <v>78</v>
      </c>
      <c r="C76" s="34" t="s">
        <v>79</v>
      </c>
      <c r="E76" s="34" t="s">
        <v>80</v>
      </c>
      <c r="F76" s="57"/>
      <c r="G76" s="57"/>
      <c r="H76" s="58"/>
    </row>
    <row r="77" spans="1:15" ht="12.95" customHeight="1" x14ac:dyDescent="0.25"/>
    <row r="78" spans="1:15" ht="15" customHeight="1" x14ac:dyDescent="0.25">
      <c r="K78" s="59" t="s">
        <v>107</v>
      </c>
    </row>
    <row r="79" spans="1:15" ht="15" customHeight="1" x14ac:dyDescent="0.25">
      <c r="A79" s="5" t="s">
        <v>11</v>
      </c>
      <c r="B79" s="5" t="s">
        <v>81</v>
      </c>
      <c r="C79" s="34" t="s">
        <v>79</v>
      </c>
      <c r="E79" s="34" t="s">
        <v>80</v>
      </c>
      <c r="F79" s="34"/>
      <c r="G79" s="34"/>
      <c r="H79" s="58"/>
    </row>
    <row r="80" spans="1:15" ht="15" customHeight="1" x14ac:dyDescent="0.25">
      <c r="K80" s="164" t="s">
        <v>108</v>
      </c>
      <c r="L80" s="164"/>
      <c r="M80" s="164"/>
      <c r="N80" s="164"/>
      <c r="O80" s="164"/>
    </row>
    <row r="81" spans="11:15" ht="15" customHeight="1" x14ac:dyDescent="0.25">
      <c r="K81" s="164" t="s">
        <v>110</v>
      </c>
      <c r="L81" s="164"/>
      <c r="M81" s="164"/>
      <c r="N81" s="164"/>
      <c r="O81" s="164"/>
    </row>
    <row r="82" spans="11:15" ht="12.95" customHeight="1" x14ac:dyDescent="0.25"/>
  </sheetData>
  <mergeCells count="90">
    <mergeCell ref="M8:O8"/>
    <mergeCell ref="A3:B3"/>
    <mergeCell ref="C3:O3"/>
    <mergeCell ref="A4:B4"/>
    <mergeCell ref="C5:D5"/>
    <mergeCell ref="C6:D6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I57:O57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O43:O44"/>
    <mergeCell ref="L51:O51"/>
    <mergeCell ref="C52:K52"/>
    <mergeCell ref="L52:O53"/>
    <mergeCell ref="M54:O54"/>
    <mergeCell ref="C58:C59"/>
    <mergeCell ref="E58:H58"/>
    <mergeCell ref="I58:L58"/>
    <mergeCell ref="M58:O58"/>
    <mergeCell ref="E59:F59"/>
    <mergeCell ref="G59:H59"/>
    <mergeCell ref="I59:J59"/>
    <mergeCell ref="E60:F60"/>
    <mergeCell ref="G60:H60"/>
    <mergeCell ref="I60:J60"/>
    <mergeCell ref="E61:F61"/>
    <mergeCell ref="G61:H61"/>
    <mergeCell ref="I61:J61"/>
    <mergeCell ref="E62:F62"/>
    <mergeCell ref="G62:H62"/>
    <mergeCell ref="I62:J62"/>
    <mergeCell ref="E63:F63"/>
    <mergeCell ref="G63:H63"/>
    <mergeCell ref="I63:J63"/>
    <mergeCell ref="E64:F64"/>
    <mergeCell ref="G64:H64"/>
    <mergeCell ref="I64:J64"/>
    <mergeCell ref="E65:F65"/>
    <mergeCell ref="G65:H65"/>
    <mergeCell ref="I65:J65"/>
    <mergeCell ref="I66:O66"/>
    <mergeCell ref="C67:C68"/>
    <mergeCell ref="E67:H67"/>
    <mergeCell ref="I67:K67"/>
    <mergeCell ref="L67:O67"/>
    <mergeCell ref="E68:F68"/>
    <mergeCell ref="G68:H68"/>
    <mergeCell ref="N68:O68"/>
    <mergeCell ref="E69:F69"/>
    <mergeCell ref="G69:H69"/>
    <mergeCell ref="N69:O69"/>
    <mergeCell ref="E70:F70"/>
    <mergeCell ref="G70:H70"/>
    <mergeCell ref="N70:O70"/>
    <mergeCell ref="E71:F71"/>
    <mergeCell ref="G71:H71"/>
    <mergeCell ref="N71:O71"/>
    <mergeCell ref="E72:F72"/>
    <mergeCell ref="G72:H72"/>
    <mergeCell ref="N72:O72"/>
    <mergeCell ref="K81:O81"/>
    <mergeCell ref="E73:F73"/>
    <mergeCell ref="G73:H73"/>
    <mergeCell ref="N73:O73"/>
    <mergeCell ref="E74:F74"/>
    <mergeCell ref="G74:H74"/>
    <mergeCell ref="K80:O8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</vt:lpstr>
      <vt:lpstr>Расчет Стоимости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Брюхов Михаил Валентинович</dc:creator>
  <cp:lastModifiedBy>Силин Сергей Васильевич</cp:lastModifiedBy>
  <dcterms:created xsi:type="dcterms:W3CDTF">2018-07-11T11:53:21Z</dcterms:created>
  <dcterms:modified xsi:type="dcterms:W3CDTF">2019-07-31T13:11:45Z</dcterms:modified>
</cp:coreProperties>
</file>